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herkovad\Documents\INFORMACE DLE ZÁKONA Č. 106-1999 Sb.,\ROK 2021\Č.j. VAL - 2089_2021 ze dne 17.5.2021\"/>
    </mc:Choice>
  </mc:AlternateContent>
  <xr:revisionPtr revIDLastSave="0" documentId="13_ncr:1_{76023F00-E14C-4881-8CEC-59F13D09B7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I6" i="1" l="1"/>
  <c r="I7" i="1"/>
  <c r="I8" i="1"/>
  <c r="I9" i="1"/>
  <c r="I14" i="1"/>
  <c r="I15" i="1"/>
  <c r="I16" i="1"/>
  <c r="G6" i="1"/>
  <c r="G7" i="1"/>
  <c r="G8" i="1"/>
  <c r="G9" i="1"/>
  <c r="G10" i="1"/>
  <c r="G13" i="1"/>
  <c r="G14" i="1"/>
  <c r="G15" i="1"/>
  <c r="G16" i="1"/>
  <c r="C12" i="1"/>
  <c r="I12" i="1" s="1"/>
  <c r="C13" i="1"/>
  <c r="I13" i="1" s="1"/>
  <c r="E6" i="1"/>
  <c r="E7" i="1"/>
  <c r="E8" i="1"/>
  <c r="E9" i="1"/>
  <c r="E11" i="1"/>
  <c r="E12" i="1"/>
  <c r="E13" i="1"/>
  <c r="E14" i="1"/>
  <c r="E15" i="1"/>
  <c r="E16" i="1"/>
  <c r="C11" i="1"/>
  <c r="I11" i="1" s="1"/>
  <c r="C10" i="1"/>
  <c r="I10" i="1" s="1"/>
  <c r="C5" i="1"/>
  <c r="E5" i="1" s="1"/>
  <c r="G5" i="1" l="1"/>
  <c r="G12" i="1"/>
  <c r="I5" i="1"/>
  <c r="I17" i="1" s="1"/>
  <c r="E10" i="1"/>
  <c r="E17" i="1" s="1"/>
  <c r="G11" i="1"/>
  <c r="I18" i="1" l="1"/>
  <c r="I19" i="1"/>
  <c r="G17" i="1"/>
  <c r="G18" i="1" s="1"/>
  <c r="G19" i="1" s="1"/>
  <c r="E18" i="1"/>
  <c r="E19" i="1" s="1"/>
</calcChain>
</file>

<file path=xl/sharedStrings.xml><?xml version="1.0" encoding="utf-8"?>
<sst xmlns="http://schemas.openxmlformats.org/spreadsheetml/2006/main" count="40" uniqueCount="26">
  <si>
    <t>Propočet stavby</t>
  </si>
  <si>
    <t>Stavební díl</t>
  </si>
  <si>
    <t>Komunikace - asfaltový kryt</t>
  </si>
  <si>
    <t>Komunikace - dlážděný kryt</t>
  </si>
  <si>
    <t>Chodníky - dlážděný kryt</t>
  </si>
  <si>
    <t>Úprava ostatních zatravněných ploch</t>
  </si>
  <si>
    <t>Demolice stávajících objektů</t>
  </si>
  <si>
    <t>Veřejné osvětlení</t>
  </si>
  <si>
    <t>m.j.</t>
  </si>
  <si>
    <t>j.c.</t>
  </si>
  <si>
    <t>Vegetační úpravy (ozelenění, stromy…)</t>
  </si>
  <si>
    <t>Příprava pro veřejné toalety (kanalizace, základy, el. přípojka...)</t>
  </si>
  <si>
    <t>komplet</t>
  </si>
  <si>
    <t>m2</t>
  </si>
  <si>
    <t>Odvodnění lokality (vsakovací pole, přepad do kanalizace, DV…)</t>
  </si>
  <si>
    <t>Varianta 1</t>
  </si>
  <si>
    <t>Varianta2</t>
  </si>
  <si>
    <t>Varianta 3</t>
  </si>
  <si>
    <t>cena</t>
  </si>
  <si>
    <t>Ostatní mobiliář (lavičky, piknikové místa, navigační a informační systém…)</t>
  </si>
  <si>
    <t>Úprava stávajících areálových inženýrských sítí, přeložení přípojky VN</t>
  </si>
  <si>
    <t>Oplocení vč. brány</t>
  </si>
  <si>
    <t>p.j.</t>
  </si>
  <si>
    <t>Cena celkem bez DPH</t>
  </si>
  <si>
    <t>DPH</t>
  </si>
  <si>
    <t>Cena selkem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</si>
</sst>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5" xfId="0" applyBorder="1"/>
    <xf numFmtId="164" fontId="0" fillId="0" borderId="6" xfId="0" applyNumberFormat="1" applyBorder="1"/>
    <xf numFmtId="0" fontId="0" fillId="0" borderId="8" xfId="0" applyBorder="1"/>
    <xf numFmtId="164" fontId="0" fillId="0" borderId="9" xfId="0" applyNumberFormat="1" applyBorder="1"/>
    <xf numFmtId="164" fontId="0" fillId="0" borderId="11" xfId="0" applyNumberFormat="1" applyBorder="1"/>
    <xf numFmtId="0" fontId="0" fillId="0" borderId="5" xfId="0" applyBorder="1" applyAlignment="1"/>
    <xf numFmtId="0" fontId="0" fillId="0" borderId="7" xfId="0" applyBorder="1" applyAlignment="1"/>
    <xf numFmtId="0" fontId="0" fillId="0" borderId="7" xfId="0" applyBorder="1"/>
    <xf numFmtId="0" fontId="0" fillId="0" borderId="13" xfId="0" applyBorder="1"/>
    <xf numFmtId="0" fontId="0" fillId="0" borderId="17" xfId="0" applyBorder="1" applyAlignment="1"/>
    <xf numFmtId="0" fontId="0" fillId="0" borderId="17" xfId="0" applyBorder="1"/>
    <xf numFmtId="0" fontId="0" fillId="0" borderId="2" xfId="0" applyBorder="1"/>
    <xf numFmtId="0" fontId="0" fillId="0" borderId="3" xfId="0" applyBorder="1"/>
    <xf numFmtId="164" fontId="0" fillId="0" borderId="10" xfId="0" applyNumberFormat="1" applyBorder="1"/>
    <xf numFmtId="164" fontId="0" fillId="0" borderId="4" xfId="0" applyNumberFormat="1" applyBorder="1"/>
    <xf numFmtId="164" fontId="0" fillId="0" borderId="12" xfId="0" applyNumberFormat="1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164" fontId="1" fillId="0" borderId="9" xfId="0" applyNumberFormat="1" applyFont="1" applyBorder="1"/>
    <xf numFmtId="164" fontId="1" fillId="0" borderId="20" xfId="0" applyNumberFormat="1" applyFont="1" applyBorder="1"/>
    <xf numFmtId="0" fontId="1" fillId="0" borderId="0" xfId="0" applyFont="1"/>
    <xf numFmtId="0" fontId="1" fillId="0" borderId="5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7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workbookViewId="0"/>
  </sheetViews>
  <sheetFormatPr defaultRowHeight="15" x14ac:dyDescent="0.25"/>
  <cols>
    <col min="1" max="1" width="66.85546875" customWidth="1"/>
    <col min="3" max="3" width="12.5703125" customWidth="1"/>
    <col min="4" max="4" width="5.85546875" customWidth="1"/>
    <col min="5" max="5" width="14" bestFit="1" customWidth="1"/>
    <col min="6" max="6" width="5.85546875" customWidth="1"/>
    <col min="7" max="7" width="12.5703125" customWidth="1"/>
    <col min="8" max="8" width="5.85546875" customWidth="1"/>
    <col min="9" max="9" width="12.5703125" customWidth="1"/>
  </cols>
  <sheetData>
    <row r="1" spans="1:9" x14ac:dyDescent="0.25">
      <c r="A1" s="24" t="s">
        <v>0</v>
      </c>
    </row>
    <row r="2" spans="1:9" ht="15.75" thickBot="1" x14ac:dyDescent="0.3"/>
    <row r="3" spans="1:9" x14ac:dyDescent="0.25">
      <c r="A3" s="33"/>
      <c r="B3" s="34"/>
      <c r="C3" s="35"/>
      <c r="D3" s="31" t="s">
        <v>15</v>
      </c>
      <c r="E3" s="32"/>
      <c r="F3" s="31" t="s">
        <v>16</v>
      </c>
      <c r="G3" s="32"/>
      <c r="H3" s="31" t="s">
        <v>17</v>
      </c>
      <c r="I3" s="32"/>
    </row>
    <row r="4" spans="1:9" ht="15.75" thickBot="1" x14ac:dyDescent="0.3">
      <c r="A4" s="10" t="s">
        <v>1</v>
      </c>
      <c r="B4" s="18" t="s">
        <v>8</v>
      </c>
      <c r="C4" s="19" t="s">
        <v>9</v>
      </c>
      <c r="D4" s="20" t="s">
        <v>22</v>
      </c>
      <c r="E4" s="21" t="s">
        <v>18</v>
      </c>
      <c r="F4" s="20" t="s">
        <v>22</v>
      </c>
      <c r="G4" s="21" t="s">
        <v>18</v>
      </c>
      <c r="H4" s="20" t="s">
        <v>22</v>
      </c>
      <c r="I4" s="21" t="s">
        <v>18</v>
      </c>
    </row>
    <row r="5" spans="1:9" x14ac:dyDescent="0.25">
      <c r="A5" s="13" t="s">
        <v>6</v>
      </c>
      <c r="B5" s="14" t="s">
        <v>12</v>
      </c>
      <c r="C5" s="15">
        <f>4550000*1.3</f>
        <v>5915000</v>
      </c>
      <c r="D5" s="13">
        <v>1</v>
      </c>
      <c r="E5" s="16">
        <f>D5*C5</f>
        <v>5915000</v>
      </c>
      <c r="F5" s="13">
        <v>1</v>
      </c>
      <c r="G5" s="16">
        <f>F5*C5</f>
        <v>5915000</v>
      </c>
      <c r="H5" s="13">
        <v>1</v>
      </c>
      <c r="I5" s="16">
        <f>H5*C5</f>
        <v>5915000</v>
      </c>
    </row>
    <row r="6" spans="1:9" x14ac:dyDescent="0.25">
      <c r="A6" s="2" t="s">
        <v>2</v>
      </c>
      <c r="B6" s="1" t="s">
        <v>13</v>
      </c>
      <c r="C6" s="6">
        <v>2800</v>
      </c>
      <c r="D6" s="2">
        <v>3435</v>
      </c>
      <c r="E6" s="3">
        <f t="shared" ref="E6:E16" si="0">D6*C6</f>
        <v>9618000</v>
      </c>
      <c r="F6" s="2">
        <v>2970</v>
      </c>
      <c r="G6" s="3">
        <f t="shared" ref="G6:G16" si="1">F6*C6</f>
        <v>8316000</v>
      </c>
      <c r="H6" s="2">
        <v>3230</v>
      </c>
      <c r="I6" s="3">
        <f t="shared" ref="I6:I16" si="2">H6*C6</f>
        <v>9044000</v>
      </c>
    </row>
    <row r="7" spans="1:9" x14ac:dyDescent="0.25">
      <c r="A7" s="2" t="s">
        <v>3</v>
      </c>
      <c r="B7" s="1" t="s">
        <v>13</v>
      </c>
      <c r="C7" s="6">
        <v>2000</v>
      </c>
      <c r="D7" s="2">
        <v>1920</v>
      </c>
      <c r="E7" s="3">
        <f t="shared" si="0"/>
        <v>3840000</v>
      </c>
      <c r="F7" s="2">
        <v>1890</v>
      </c>
      <c r="G7" s="3">
        <f t="shared" si="1"/>
        <v>3780000</v>
      </c>
      <c r="H7" s="2">
        <v>1960</v>
      </c>
      <c r="I7" s="3">
        <f t="shared" si="2"/>
        <v>3920000</v>
      </c>
    </row>
    <row r="8" spans="1:9" x14ac:dyDescent="0.25">
      <c r="A8" s="2" t="s">
        <v>4</v>
      </c>
      <c r="B8" s="1" t="s">
        <v>13</v>
      </c>
      <c r="C8" s="6">
        <v>1500</v>
      </c>
      <c r="D8" s="2">
        <v>155</v>
      </c>
      <c r="E8" s="3">
        <f t="shared" si="0"/>
        <v>232500</v>
      </c>
      <c r="F8" s="2">
        <v>105</v>
      </c>
      <c r="G8" s="3">
        <f t="shared" si="1"/>
        <v>157500</v>
      </c>
      <c r="H8" s="2">
        <v>0</v>
      </c>
      <c r="I8" s="3">
        <f t="shared" si="2"/>
        <v>0</v>
      </c>
    </row>
    <row r="9" spans="1:9" x14ac:dyDescent="0.25">
      <c r="A9" s="2" t="s">
        <v>5</v>
      </c>
      <c r="B9" s="1" t="s">
        <v>13</v>
      </c>
      <c r="C9" s="6">
        <v>350</v>
      </c>
      <c r="D9" s="2">
        <v>715</v>
      </c>
      <c r="E9" s="3">
        <f t="shared" si="0"/>
        <v>250250</v>
      </c>
      <c r="F9" s="2">
        <v>920</v>
      </c>
      <c r="G9" s="3">
        <f t="shared" si="1"/>
        <v>322000</v>
      </c>
      <c r="H9" s="2">
        <v>1035</v>
      </c>
      <c r="I9" s="3">
        <f t="shared" si="2"/>
        <v>362250</v>
      </c>
    </row>
    <row r="10" spans="1:9" x14ac:dyDescent="0.25">
      <c r="A10" s="2" t="s">
        <v>14</v>
      </c>
      <c r="B10" s="1" t="s">
        <v>12</v>
      </c>
      <c r="C10" s="6">
        <f>500000+15*15000+5500*250</f>
        <v>2100000</v>
      </c>
      <c r="D10" s="2">
        <v>1</v>
      </c>
      <c r="E10" s="3">
        <f t="shared" si="0"/>
        <v>2100000</v>
      </c>
      <c r="F10" s="2">
        <v>1</v>
      </c>
      <c r="G10" s="3">
        <f t="shared" si="1"/>
        <v>2100000</v>
      </c>
      <c r="H10" s="2">
        <v>1</v>
      </c>
      <c r="I10" s="3">
        <f t="shared" si="2"/>
        <v>2100000</v>
      </c>
    </row>
    <row r="11" spans="1:9" x14ac:dyDescent="0.25">
      <c r="A11" s="2" t="s">
        <v>11</v>
      </c>
      <c r="B11" s="1" t="s">
        <v>12</v>
      </c>
      <c r="C11" s="6">
        <f>30*5500+30000+50000</f>
        <v>245000</v>
      </c>
      <c r="D11" s="2">
        <v>1</v>
      </c>
      <c r="E11" s="3">
        <f t="shared" si="0"/>
        <v>245000</v>
      </c>
      <c r="F11" s="2">
        <v>1</v>
      </c>
      <c r="G11" s="3">
        <f t="shared" si="1"/>
        <v>245000</v>
      </c>
      <c r="H11" s="2">
        <v>1</v>
      </c>
      <c r="I11" s="3">
        <f t="shared" si="2"/>
        <v>245000</v>
      </c>
    </row>
    <row r="12" spans="1:9" x14ac:dyDescent="0.25">
      <c r="A12" s="2" t="s">
        <v>7</v>
      </c>
      <c r="B12" s="1" t="s">
        <v>12</v>
      </c>
      <c r="C12" s="6">
        <f>35*55000</f>
        <v>1925000</v>
      </c>
      <c r="D12" s="2">
        <v>1</v>
      </c>
      <c r="E12" s="3">
        <f t="shared" si="0"/>
        <v>1925000</v>
      </c>
      <c r="F12" s="2">
        <v>1</v>
      </c>
      <c r="G12" s="3">
        <f t="shared" si="1"/>
        <v>1925000</v>
      </c>
      <c r="H12" s="2">
        <v>1</v>
      </c>
      <c r="I12" s="3">
        <f t="shared" si="2"/>
        <v>1925000</v>
      </c>
    </row>
    <row r="13" spans="1:9" x14ac:dyDescent="0.25">
      <c r="A13" s="2" t="s">
        <v>10</v>
      </c>
      <c r="B13" s="1" t="s">
        <v>12</v>
      </c>
      <c r="C13" s="6">
        <f>51*5000+20000</f>
        <v>275000</v>
      </c>
      <c r="D13" s="2">
        <v>1</v>
      </c>
      <c r="E13" s="3">
        <f t="shared" si="0"/>
        <v>275000</v>
      </c>
      <c r="F13" s="2">
        <v>1</v>
      </c>
      <c r="G13" s="3">
        <f t="shared" si="1"/>
        <v>275000</v>
      </c>
      <c r="H13" s="2">
        <v>1</v>
      </c>
      <c r="I13" s="3">
        <f t="shared" si="2"/>
        <v>275000</v>
      </c>
    </row>
    <row r="14" spans="1:9" x14ac:dyDescent="0.25">
      <c r="A14" s="2" t="s">
        <v>19</v>
      </c>
      <c r="B14" s="1" t="s">
        <v>12</v>
      </c>
      <c r="C14" s="6">
        <v>200000</v>
      </c>
      <c r="D14" s="2">
        <v>1</v>
      </c>
      <c r="E14" s="3">
        <f t="shared" si="0"/>
        <v>200000</v>
      </c>
      <c r="F14" s="2">
        <v>1</v>
      </c>
      <c r="G14" s="3">
        <f t="shared" si="1"/>
        <v>200000</v>
      </c>
      <c r="H14" s="2">
        <v>1</v>
      </c>
      <c r="I14" s="3">
        <f t="shared" si="2"/>
        <v>200000</v>
      </c>
    </row>
    <row r="15" spans="1:9" x14ac:dyDescent="0.25">
      <c r="A15" s="2" t="s">
        <v>21</v>
      </c>
      <c r="B15" s="1" t="s">
        <v>12</v>
      </c>
      <c r="C15" s="6">
        <v>50000</v>
      </c>
      <c r="D15" s="2">
        <v>1</v>
      </c>
      <c r="E15" s="3">
        <f t="shared" si="0"/>
        <v>50000</v>
      </c>
      <c r="F15" s="2">
        <v>1</v>
      </c>
      <c r="G15" s="3">
        <f t="shared" si="1"/>
        <v>50000</v>
      </c>
      <c r="H15" s="2">
        <v>1</v>
      </c>
      <c r="I15" s="3">
        <f t="shared" si="2"/>
        <v>50000</v>
      </c>
    </row>
    <row r="16" spans="1:9" ht="15.75" thickBot="1" x14ac:dyDescent="0.3">
      <c r="A16" s="9" t="s">
        <v>20</v>
      </c>
      <c r="B16" s="4" t="s">
        <v>12</v>
      </c>
      <c r="C16" s="17">
        <v>300000</v>
      </c>
      <c r="D16" s="9">
        <v>1</v>
      </c>
      <c r="E16" s="5">
        <f t="shared" si="0"/>
        <v>300000</v>
      </c>
      <c r="F16" s="9">
        <v>1</v>
      </c>
      <c r="G16" s="5">
        <f t="shared" si="1"/>
        <v>300000</v>
      </c>
      <c r="H16" s="9">
        <v>1</v>
      </c>
      <c r="I16" s="5">
        <f t="shared" si="2"/>
        <v>300000</v>
      </c>
    </row>
    <row r="17" spans="1:9" x14ac:dyDescent="0.25">
      <c r="A17" s="36" t="s">
        <v>23</v>
      </c>
      <c r="B17" s="37"/>
      <c r="C17" s="38"/>
      <c r="D17" s="11"/>
      <c r="E17" s="23">
        <f>SUM(E5:E16)</f>
        <v>24950750</v>
      </c>
      <c r="F17" s="12"/>
      <c r="G17" s="23">
        <f>SUM(G5:G16)</f>
        <v>23585500</v>
      </c>
      <c r="H17" s="12"/>
      <c r="I17" s="23">
        <f>SUM(I5:I16)</f>
        <v>24336250</v>
      </c>
    </row>
    <row r="18" spans="1:9" x14ac:dyDescent="0.25">
      <c r="A18" s="25" t="s">
        <v>24</v>
      </c>
      <c r="B18" s="26"/>
      <c r="C18" s="27"/>
      <c r="D18" s="7"/>
      <c r="E18" s="3">
        <f>E17*0.21</f>
        <v>5239657.5</v>
      </c>
      <c r="F18" s="2"/>
      <c r="G18" s="3">
        <f>G17*0.21</f>
        <v>4952955</v>
      </c>
      <c r="H18" s="2"/>
      <c r="I18" s="3">
        <f>I17*0.21</f>
        <v>5110612.5</v>
      </c>
    </row>
    <row r="19" spans="1:9" ht="15.75" thickBot="1" x14ac:dyDescent="0.3">
      <c r="A19" s="28" t="s">
        <v>25</v>
      </c>
      <c r="B19" s="29"/>
      <c r="C19" s="30"/>
      <c r="D19" s="8"/>
      <c r="E19" s="22">
        <f>E17+E18</f>
        <v>30190407.5</v>
      </c>
      <c r="F19" s="9"/>
      <c r="G19" s="22">
        <f>G17+G18</f>
        <v>28538455</v>
      </c>
      <c r="H19" s="9"/>
      <c r="I19" s="22">
        <f>I17+I18</f>
        <v>29446862.5</v>
      </c>
    </row>
  </sheetData>
  <mergeCells count="7">
    <mergeCell ref="A18:C18"/>
    <mergeCell ref="A19:C19"/>
    <mergeCell ref="D3:E3"/>
    <mergeCell ref="F3:G3"/>
    <mergeCell ref="H3:I3"/>
    <mergeCell ref="A3:C3"/>
    <mergeCell ref="A17:C17"/>
  </mergeCells>
  <pageMargins left="0.70866141732283472" right="0.70866141732283472" top="0.78740157480314965" bottom="0.78740157480314965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Dagmar Uherková</cp:lastModifiedBy>
  <cp:lastPrinted>2021-06-01T08:57:48Z</cp:lastPrinted>
  <dcterms:created xsi:type="dcterms:W3CDTF">2021-04-21T05:57:54Z</dcterms:created>
  <dcterms:modified xsi:type="dcterms:W3CDTF">2021-06-01T09:06:25Z</dcterms:modified>
</cp:coreProperties>
</file>